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BuÇalışmaKitabı"/>
  <mc:AlternateContent xmlns:mc="http://schemas.openxmlformats.org/markup-compatibility/2006">
    <mc:Choice Requires="x15">
      <x15ac:absPath xmlns:x15ac="http://schemas.microsoft.com/office/spreadsheetml/2010/11/ac" url="E:\16.03.2020-15.06.2020\GEKAP-SUREUZATIMI_22.03.2020\"/>
    </mc:Choice>
  </mc:AlternateContent>
  <xr:revisionPtr revIDLastSave="0" documentId="8_{FC5D56E4-D905-4BB9-B1B4-C2DD417821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definedNames>
    <definedName name="_xlnm._FilterDatabase" localSheetId="0" hidden="1">Sayfa1!$B$11:$I$75</definedName>
    <definedName name="_xlnm.Print_Area" localSheetId="0">Sayfa1!$B$3:$I$87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75" i="1" l="1"/>
  <c r="I71" i="1"/>
  <c r="I70" i="1"/>
  <c r="I69" i="1"/>
  <c r="I68" i="1"/>
  <c r="I67" i="1"/>
  <c r="I66" i="1"/>
  <c r="I61" i="1"/>
  <c r="I60" i="1"/>
  <c r="I59" i="1"/>
  <c r="I58" i="1"/>
  <c r="I57" i="1"/>
  <c r="I52" i="1"/>
  <c r="I51" i="1"/>
  <c r="I47" i="1"/>
  <c r="I46" i="1"/>
  <c r="I45" i="1"/>
  <c r="I44" i="1"/>
  <c r="I43" i="1"/>
  <c r="I34" i="1"/>
  <c r="I13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<sst xmlns="http://schemas.openxmlformats.org/spreadsheetml/2006/main" count="219" uniqueCount="98">
  <si>
    <t>Plastik poşet (Plastik alışveriş torbaları)</t>
  </si>
  <si>
    <t>Lastik (Binek Araç)</t>
  </si>
  <si>
    <t>Lastik (Otobüs,kamyon.yükleyici ve kazıcı lastikleri ve diğerleri)</t>
  </si>
  <si>
    <t>Lastik (İş makinası lastikleri)</t>
  </si>
  <si>
    <t>Akümülatör (Kurşun asitli olanlar)</t>
  </si>
  <si>
    <t>Akümülatör (Nikel kadmiyumlu olanlar)</t>
  </si>
  <si>
    <t>Akümülatör (Diğerleri)</t>
  </si>
  <si>
    <t>Çinko karbon piller</t>
  </si>
  <si>
    <t>Dolgu lastikleri</t>
  </si>
  <si>
    <t>Alkali silindirik piller</t>
  </si>
  <si>
    <t>Alkali düğme piller</t>
  </si>
  <si>
    <t>Düğme piller çinko-hava ve gümüş oksitli</t>
  </si>
  <si>
    <t>Lidyum düğme piller</t>
  </si>
  <si>
    <t>Lidyumsilindirik şarjlı ve primler pil çeşitleri (araç bataryaları hariç)</t>
  </si>
  <si>
    <t>Otomotiv piller (Kurşun içerenler hariç)</t>
  </si>
  <si>
    <t>Lidyum içeren araç bataryaları</t>
  </si>
  <si>
    <t>Diğer şarjlı piller</t>
  </si>
  <si>
    <t>Madeni yağ</t>
  </si>
  <si>
    <t>Bitkisel yağ</t>
  </si>
  <si>
    <t>Elektrik ve elektronik eşya :Televizyon-monitör</t>
  </si>
  <si>
    <t>Elektrik ve elektronik eşya .Bilişim telekomünikasyon ekipmanları (Televizyon/Monitörler hariç)</t>
  </si>
  <si>
    <t>Elektrikli ve elektronik eşya: aydınlatma ekipmanları</t>
  </si>
  <si>
    <t>Elektrikli ve elektronik eşya: Küçük ev aletleri ve diğerleri</t>
  </si>
  <si>
    <t>Elektrikli ve elektronik eşya:Beyaz eşyalar(Buzdolabı-soğutucular-iklimlendirme cihazları hariç)</t>
  </si>
  <si>
    <t>Elektrikli ve elektronik eşya:Buzdolabı-soğutucular-iklimlşendirme cihazları</t>
  </si>
  <si>
    <t>İlaç</t>
  </si>
  <si>
    <t xml:space="preserve">                                                                                                                                   PLASTİK AMBALAJ</t>
  </si>
  <si>
    <t>İçeçek Ambalajları (Adet)</t>
  </si>
  <si>
    <t>0,33 litreye kadar</t>
  </si>
  <si>
    <t>0,3301-0,75 litre arası</t>
  </si>
  <si>
    <t>0,7501-1,5 litre arası</t>
  </si>
  <si>
    <t>1,501 litre üzeri</t>
  </si>
  <si>
    <t>Diğerleri (Poşet Hariç) (kg)</t>
  </si>
  <si>
    <t>Diğerleri (kg)</t>
  </si>
  <si>
    <t xml:space="preserve">                                                                                                                               KOMBOZİT AMBALAJ </t>
  </si>
  <si>
    <t>Kağıt-karton Ağırlıklı Kompozit İçeçek Ambalajları (Adet)</t>
  </si>
  <si>
    <t>0,25 litreye kadar</t>
  </si>
  <si>
    <t>0,2501-0,5 litre arası</t>
  </si>
  <si>
    <t>0,501 litre üzeri</t>
  </si>
  <si>
    <t>Digerleri (kg)</t>
  </si>
  <si>
    <t>KAĞIT KARTON AMBALAJLAR (kg)</t>
  </si>
  <si>
    <t xml:space="preserve">                                                                                                                                 CAM AMBALAJ</t>
  </si>
  <si>
    <t xml:space="preserve">                                                                                                                                METAL AMBALAJ</t>
  </si>
  <si>
    <t>0,501-1 litre arası</t>
  </si>
  <si>
    <t>1,01-5 litre arası</t>
  </si>
  <si>
    <t>5,01 litre üzeri</t>
  </si>
  <si>
    <t xml:space="preserve">                                                                                                                          AHŞAP AMBALAJ </t>
  </si>
  <si>
    <t>AHŞAP AMBALAJ (Adet)</t>
  </si>
  <si>
    <t>EK 1 SAYILI LİSEDEKİ ÜRÜN CİNSİ</t>
  </si>
  <si>
    <t>FİRMA ADI:</t>
  </si>
  <si>
    <t>VERGİ DAİRESİ:</t>
  </si>
  <si>
    <t>VERGİ NUMARASI:</t>
  </si>
  <si>
    <t>ADRES:</t>
  </si>
  <si>
    <t>Ürün Cinsi</t>
  </si>
  <si>
    <t xml:space="preserve"> </t>
  </si>
  <si>
    <t>ADET</t>
  </si>
  <si>
    <t>KG</t>
  </si>
  <si>
    <t>KUTU VEYA ŞİŞE</t>
  </si>
  <si>
    <t>4 TL</t>
  </si>
  <si>
    <t>10 TL</t>
  </si>
  <si>
    <t>5 TL</t>
  </si>
  <si>
    <t>2 TL</t>
  </si>
  <si>
    <t>3 TL</t>
  </si>
  <si>
    <t xml:space="preserve">15 TL </t>
  </si>
  <si>
    <t>10 KRŞ</t>
  </si>
  <si>
    <t>20 KRŞ</t>
  </si>
  <si>
    <t>50 KRŞ</t>
  </si>
  <si>
    <t>5 KRŞ</t>
  </si>
  <si>
    <t>25 KRŞ</t>
  </si>
  <si>
    <t>30 KRŞ</t>
  </si>
  <si>
    <t>1 KRŞ</t>
  </si>
  <si>
    <t>2 KRŞ</t>
  </si>
  <si>
    <t>3 KRŞ</t>
  </si>
  <si>
    <t>4 KRŞ</t>
  </si>
  <si>
    <t>40 KRŞ</t>
  </si>
  <si>
    <t>TARİFE ÖLÇÜ 
MİKTARI</t>
  </si>
  <si>
    <t>PİYASAYA SÜRÜLEN ÜRÜN MİKTARI (ÜRETİM/İTHAL/SATIŞ NOKTASI)</t>
  </si>
  <si>
    <t>TARİFE TUTARI</t>
  </si>
  <si>
    <t>HESAPLANAN GEKAP TUTARITUTAR</t>
  </si>
  <si>
    <t>ÜRÜN MİKTARI</t>
  </si>
  <si>
    <t>ÜRÜN ÖLÇÜ BİRİMİ</t>
  </si>
  <si>
    <t>ÜRÜN ÖLÇÜ 
MİKTARI</t>
  </si>
  <si>
    <t>TOPLAM 
ÜRÜN ÖLÇÜ MİKTARI</t>
  </si>
  <si>
    <t>GERİ KAZANIM KATILIM PAYI TUTARI HESAPLAMA TABLOSU</t>
  </si>
  <si>
    <t>GEKAP DÖNEMİ:</t>
  </si>
  <si>
    <t>GENEL TOPLAM</t>
  </si>
  <si>
    <t>TARİH:</t>
  </si>
  <si>
    <t>İMZASI:</t>
  </si>
  <si>
    <t>ADI SOYADI:</t>
  </si>
  <si>
    <t xml:space="preserve">EK- 1 SAYILI TARİFE </t>
  </si>
  <si>
    <t>18 KRŞ</t>
  </si>
  <si>
    <t>PİYASAYA SÜRÜLEN AMBALAJ MİKTARI (ÜRETİM/İTHAL/SATIŞ NOKTASI)</t>
  </si>
  <si>
    <t>AMBALAJ MİKTARI</t>
  </si>
  <si>
    <t>AMBALAJ ÖLÇÜ BİRİMİ</t>
  </si>
  <si>
    <t>AMBALAJ ÖLÇÜ 
MİKTARI</t>
  </si>
  <si>
    <t>TOPLAM 
AMBALAJ ÖLÇÜ MİKTARI</t>
  </si>
  <si>
    <t>FİRMA YETKİLİSİ / ÇEVRE GÖREVLİSİ :</t>
  </si>
  <si>
    <t>Not: Toplam Ürün veya Ambalaj Ölçü Miktarına Değer Girildiğinde ( F Sütunu) Tutar Otomatik Hesaplanacaktır.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</si>
</sst>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3" fillId="0" borderId="1" xfId="0" applyNumberFormat="1" applyFont="1" applyBorder="1" applyProtection="1"/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3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43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5" fillId="5" borderId="3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protection locked="0"/>
    </xf>
    <xf numFmtId="0" fontId="5" fillId="5" borderId="5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43" fontId="3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B3:I87"/>
  <sheetViews>
    <sheetView tabSelected="1" topLeftCell="A34" zoomScale="94" zoomScaleNormal="95" workbookViewId="0">
      <selection activeCell="D36" sqref="D36"/>
    </sheetView>
  </sheetViews>
  <sheetFormatPr defaultColWidth="8.85546875" defaultRowHeight="18" x14ac:dyDescent="0.25"/>
  <cols>
    <col min="1" max="1" width="8.85546875" style="4"/>
    <col min="2" max="2" width="61.85546875" style="4" customWidth="1"/>
    <col min="3" max="3" width="16" style="4" bestFit="1" customWidth="1"/>
    <col min="4" max="4" width="13" style="4" bestFit="1" customWidth="1"/>
    <col min="5" max="5" width="12.85546875" style="4" bestFit="1" customWidth="1"/>
    <col min="6" max="6" width="15.42578125" style="4" customWidth="1"/>
    <col min="7" max="7" width="16.42578125" style="4" bestFit="1" customWidth="1"/>
    <col min="8" max="8" width="13.28515625" style="4" customWidth="1"/>
    <col min="9" max="9" width="22" style="22" bestFit="1" customWidth="1"/>
    <col min="10" max="16384" width="8.85546875" style="4"/>
  </cols>
  <sheetData>
    <row r="3" spans="2:9" x14ac:dyDescent="0.25">
      <c r="B3" s="24" t="s">
        <v>83</v>
      </c>
      <c r="C3" s="24"/>
      <c r="D3" s="24"/>
      <c r="E3" s="24"/>
      <c r="F3" s="24"/>
      <c r="G3" s="24"/>
      <c r="H3" s="24"/>
      <c r="I3" s="24"/>
    </row>
    <row r="4" spans="2:9" x14ac:dyDescent="0.25">
      <c r="B4" s="5" t="s">
        <v>49</v>
      </c>
      <c r="C4" s="26"/>
      <c r="D4" s="26"/>
      <c r="E4" s="26"/>
      <c r="F4" s="26"/>
      <c r="G4" s="26"/>
      <c r="H4" s="26"/>
      <c r="I4" s="26"/>
    </row>
    <row r="5" spans="2:9" x14ac:dyDescent="0.25">
      <c r="B5" s="5" t="s">
        <v>50</v>
      </c>
      <c r="C5" s="26"/>
      <c r="D5" s="26"/>
      <c r="E5" s="26"/>
      <c r="F5" s="26"/>
      <c r="G5" s="26"/>
      <c r="H5" s="26"/>
      <c r="I5" s="26"/>
    </row>
    <row r="6" spans="2:9" x14ac:dyDescent="0.25">
      <c r="B6" s="5" t="s">
        <v>51</v>
      </c>
      <c r="C6" s="26"/>
      <c r="D6" s="26"/>
      <c r="E6" s="26"/>
      <c r="F6" s="26"/>
      <c r="G6" s="26"/>
      <c r="H6" s="26"/>
      <c r="I6" s="26"/>
    </row>
    <row r="7" spans="2:9" x14ac:dyDescent="0.25">
      <c r="B7" s="5" t="s">
        <v>52</v>
      </c>
      <c r="C7" s="26"/>
      <c r="D7" s="26"/>
      <c r="E7" s="26"/>
      <c r="F7" s="26"/>
      <c r="G7" s="26"/>
      <c r="H7" s="26"/>
      <c r="I7" s="26"/>
    </row>
    <row r="8" spans="2:9" x14ac:dyDescent="0.25">
      <c r="B8" s="5" t="s">
        <v>84</v>
      </c>
      <c r="C8" s="26"/>
      <c r="D8" s="26"/>
      <c r="E8" s="26"/>
      <c r="F8" s="26"/>
      <c r="G8" s="26"/>
      <c r="H8" s="26"/>
      <c r="I8" s="26"/>
    </row>
    <row r="9" spans="2:9" x14ac:dyDescent="0.25">
      <c r="B9" s="27"/>
      <c r="C9" s="27"/>
      <c r="D9" s="27"/>
      <c r="E9" s="27"/>
      <c r="F9" s="27"/>
      <c r="G9" s="27"/>
      <c r="H9" s="27"/>
      <c r="I9" s="27"/>
    </row>
    <row r="10" spans="2:9" ht="45" customHeight="1" x14ac:dyDescent="0.25">
      <c r="B10" s="23" t="s">
        <v>53</v>
      </c>
      <c r="C10" s="23" t="s">
        <v>76</v>
      </c>
      <c r="D10" s="23"/>
      <c r="E10" s="23"/>
      <c r="F10" s="23"/>
      <c r="G10" s="23" t="s">
        <v>89</v>
      </c>
      <c r="H10" s="23"/>
      <c r="I10" s="23"/>
    </row>
    <row r="11" spans="2:9" ht="72" x14ac:dyDescent="0.25">
      <c r="B11" s="23"/>
      <c r="C11" s="6" t="s">
        <v>79</v>
      </c>
      <c r="D11" s="6" t="s">
        <v>80</v>
      </c>
      <c r="E11" s="6" t="s">
        <v>81</v>
      </c>
      <c r="F11" s="6" t="s">
        <v>82</v>
      </c>
      <c r="G11" s="6" t="s">
        <v>75</v>
      </c>
      <c r="H11" s="6" t="s">
        <v>77</v>
      </c>
      <c r="I11" s="7" t="s">
        <v>78</v>
      </c>
    </row>
    <row r="12" spans="2:9" x14ac:dyDescent="0.25">
      <c r="B12" s="8" t="s">
        <v>48</v>
      </c>
      <c r="C12" s="8"/>
      <c r="D12" s="9"/>
      <c r="E12" s="10"/>
      <c r="F12" s="10"/>
      <c r="G12" s="10"/>
      <c r="H12" s="10"/>
      <c r="I12" s="10"/>
    </row>
    <row r="13" spans="2:9" x14ac:dyDescent="0.25">
      <c r="B13" s="11" t="s">
        <v>0</v>
      </c>
      <c r="C13" s="12"/>
      <c r="D13" s="11"/>
      <c r="E13" s="12"/>
      <c r="F13" s="11"/>
      <c r="G13" s="2" t="s">
        <v>55</v>
      </c>
      <c r="H13" s="2" t="s">
        <v>90</v>
      </c>
      <c r="I13" s="1">
        <f>+F13*0.18</f>
        <v>0</v>
      </c>
    </row>
    <row r="14" spans="2:9" x14ac:dyDescent="0.25">
      <c r="B14" s="11" t="s">
        <v>1</v>
      </c>
      <c r="C14" s="12"/>
      <c r="D14" s="11"/>
      <c r="E14" s="12"/>
      <c r="F14" s="11"/>
      <c r="G14" s="2" t="s">
        <v>55</v>
      </c>
      <c r="H14" s="2" t="s">
        <v>61</v>
      </c>
      <c r="I14" s="1">
        <f>+F14*2</f>
        <v>0</v>
      </c>
    </row>
    <row r="15" spans="2:9" ht="36" x14ac:dyDescent="0.25">
      <c r="B15" s="14" t="s">
        <v>2</v>
      </c>
      <c r="C15" s="12"/>
      <c r="D15" s="11"/>
      <c r="E15" s="12"/>
      <c r="F15" s="11"/>
      <c r="G15" s="2" t="s">
        <v>55</v>
      </c>
      <c r="H15" s="2" t="s">
        <v>58</v>
      </c>
      <c r="I15" s="1">
        <f>+F15*4</f>
        <v>0</v>
      </c>
    </row>
    <row r="16" spans="2:9" x14ac:dyDescent="0.25">
      <c r="B16" s="11" t="s">
        <v>3</v>
      </c>
      <c r="C16" s="12"/>
      <c r="D16" s="11"/>
      <c r="E16" s="12"/>
      <c r="F16" s="11"/>
      <c r="G16" s="2" t="s">
        <v>55</v>
      </c>
      <c r="H16" s="2" t="s">
        <v>59</v>
      </c>
      <c r="I16" s="1">
        <f>+F16*10</f>
        <v>0</v>
      </c>
    </row>
    <row r="17" spans="2:9" x14ac:dyDescent="0.25">
      <c r="B17" s="11" t="s">
        <v>8</v>
      </c>
      <c r="C17" s="12"/>
      <c r="D17" s="11"/>
      <c r="E17" s="12"/>
      <c r="F17" s="11"/>
      <c r="G17" s="2" t="s">
        <v>55</v>
      </c>
      <c r="H17" s="2" t="s">
        <v>60</v>
      </c>
      <c r="I17" s="1">
        <f>+F17*5</f>
        <v>0</v>
      </c>
    </row>
    <row r="18" spans="2:9" x14ac:dyDescent="0.25">
      <c r="B18" s="11" t="s">
        <v>4</v>
      </c>
      <c r="C18" s="12"/>
      <c r="D18" s="11"/>
      <c r="E18" s="12"/>
      <c r="F18" s="11"/>
      <c r="G18" s="2" t="s">
        <v>56</v>
      </c>
      <c r="H18" s="2" t="s">
        <v>65</v>
      </c>
      <c r="I18" s="1">
        <f>+F18*0.2</f>
        <v>0</v>
      </c>
    </row>
    <row r="19" spans="2:9" x14ac:dyDescent="0.25">
      <c r="B19" s="11" t="s">
        <v>5</v>
      </c>
      <c r="C19" s="12"/>
      <c r="D19" s="11"/>
      <c r="E19" s="12"/>
      <c r="F19" s="11"/>
      <c r="G19" s="2" t="s">
        <v>56</v>
      </c>
      <c r="H19" s="2" t="s">
        <v>66</v>
      </c>
      <c r="I19" s="1">
        <f>+F19*0.5</f>
        <v>0</v>
      </c>
    </row>
    <row r="20" spans="2:9" x14ac:dyDescent="0.25">
      <c r="B20" s="11" t="s">
        <v>6</v>
      </c>
      <c r="C20" s="12"/>
      <c r="D20" s="11"/>
      <c r="E20" s="12"/>
      <c r="F20" s="11"/>
      <c r="G20" s="2" t="s">
        <v>56</v>
      </c>
      <c r="H20" s="2" t="s">
        <v>67</v>
      </c>
      <c r="I20" s="1">
        <f>+F20*0.05</f>
        <v>0</v>
      </c>
    </row>
    <row r="21" spans="2:9" x14ac:dyDescent="0.25">
      <c r="B21" s="11" t="s">
        <v>7</v>
      </c>
      <c r="C21" s="12"/>
      <c r="D21" s="11"/>
      <c r="E21" s="12"/>
      <c r="F21" s="11"/>
      <c r="G21" s="2" t="s">
        <v>56</v>
      </c>
      <c r="H21" s="2" t="s">
        <v>61</v>
      </c>
      <c r="I21" s="1">
        <f>+F21*2</f>
        <v>0</v>
      </c>
    </row>
    <row r="22" spans="2:9" x14ac:dyDescent="0.25">
      <c r="B22" s="11" t="s">
        <v>9</v>
      </c>
      <c r="C22" s="12"/>
      <c r="D22" s="11"/>
      <c r="E22" s="12"/>
      <c r="F22" s="11"/>
      <c r="G22" s="2" t="s">
        <v>56</v>
      </c>
      <c r="H22" s="2" t="s">
        <v>61</v>
      </c>
      <c r="I22" s="1">
        <f>+F22*2</f>
        <v>0</v>
      </c>
    </row>
    <row r="23" spans="2:9" x14ac:dyDescent="0.25">
      <c r="B23" s="11" t="s">
        <v>10</v>
      </c>
      <c r="C23" s="12"/>
      <c r="D23" s="11"/>
      <c r="E23" s="12"/>
      <c r="F23" s="11"/>
      <c r="G23" s="2" t="s">
        <v>56</v>
      </c>
      <c r="H23" s="2" t="s">
        <v>62</v>
      </c>
      <c r="I23" s="1">
        <f>+F23*3</f>
        <v>0</v>
      </c>
    </row>
    <row r="24" spans="2:9" x14ac:dyDescent="0.25">
      <c r="B24" s="11" t="s">
        <v>11</v>
      </c>
      <c r="C24" s="12"/>
      <c r="D24" s="11"/>
      <c r="E24" s="12"/>
      <c r="F24" s="11"/>
      <c r="G24" s="2" t="s">
        <v>56</v>
      </c>
      <c r="H24" s="2" t="s">
        <v>59</v>
      </c>
      <c r="I24" s="1">
        <f>+F24*10</f>
        <v>0</v>
      </c>
    </row>
    <row r="25" spans="2:9" x14ac:dyDescent="0.25">
      <c r="B25" s="11" t="s">
        <v>12</v>
      </c>
      <c r="C25" s="12"/>
      <c r="D25" s="11"/>
      <c r="E25" s="12"/>
      <c r="F25" s="11"/>
      <c r="G25" s="2" t="s">
        <v>56</v>
      </c>
      <c r="H25" s="2" t="s">
        <v>59</v>
      </c>
      <c r="I25" s="1">
        <f>+F25*10</f>
        <v>0</v>
      </c>
    </row>
    <row r="26" spans="2:9" ht="36" x14ac:dyDescent="0.25">
      <c r="B26" s="14" t="s">
        <v>13</v>
      </c>
      <c r="C26" s="12"/>
      <c r="D26" s="11"/>
      <c r="E26" s="12"/>
      <c r="F26" s="11"/>
      <c r="G26" s="2" t="s">
        <v>56</v>
      </c>
      <c r="H26" s="2" t="s">
        <v>60</v>
      </c>
      <c r="I26" s="1">
        <f>+F26*5</f>
        <v>0</v>
      </c>
    </row>
    <row r="27" spans="2:9" x14ac:dyDescent="0.25">
      <c r="B27" s="11" t="s">
        <v>14</v>
      </c>
      <c r="C27" s="12"/>
      <c r="D27" s="11"/>
      <c r="E27" s="12"/>
      <c r="F27" s="11"/>
      <c r="G27" s="2" t="s">
        <v>56</v>
      </c>
      <c r="H27" s="2" t="s">
        <v>63</v>
      </c>
      <c r="I27" s="1">
        <f>+F27*15</f>
        <v>0</v>
      </c>
    </row>
    <row r="28" spans="2:9" x14ac:dyDescent="0.25">
      <c r="B28" s="11" t="s">
        <v>15</v>
      </c>
      <c r="C28" s="12"/>
      <c r="D28" s="11"/>
      <c r="E28" s="12"/>
      <c r="F28" s="11"/>
      <c r="G28" s="2" t="s">
        <v>56</v>
      </c>
      <c r="H28" s="2" t="s">
        <v>63</v>
      </c>
      <c r="I28" s="1">
        <f>+F28*15</f>
        <v>0</v>
      </c>
    </row>
    <row r="29" spans="2:9" x14ac:dyDescent="0.25">
      <c r="B29" s="11" t="s">
        <v>16</v>
      </c>
      <c r="C29" s="12"/>
      <c r="D29" s="11"/>
      <c r="E29" s="12"/>
      <c r="F29" s="11"/>
      <c r="G29" s="2" t="s">
        <v>56</v>
      </c>
      <c r="H29" s="2" t="s">
        <v>60</v>
      </c>
      <c r="I29" s="1">
        <f>+F29*5</f>
        <v>0</v>
      </c>
    </row>
    <row r="30" spans="2:9" x14ac:dyDescent="0.25">
      <c r="B30" s="11" t="s">
        <v>17</v>
      </c>
      <c r="C30" s="12"/>
      <c r="D30" s="11"/>
      <c r="E30" s="12"/>
      <c r="F30" s="11"/>
      <c r="G30" s="2" t="s">
        <v>56</v>
      </c>
      <c r="H30" s="2" t="s">
        <v>66</v>
      </c>
      <c r="I30" s="1">
        <f>+F30*0.5</f>
        <v>0</v>
      </c>
    </row>
    <row r="31" spans="2:9" x14ac:dyDescent="0.25">
      <c r="B31" s="11" t="s">
        <v>18</v>
      </c>
      <c r="C31" s="12"/>
      <c r="D31" s="11"/>
      <c r="E31" s="12"/>
      <c r="F31" s="11"/>
      <c r="G31" s="2" t="s">
        <v>56</v>
      </c>
      <c r="H31" s="2" t="s">
        <v>64</v>
      </c>
      <c r="I31" s="1">
        <f>+F31*0.1</f>
        <v>0</v>
      </c>
    </row>
    <row r="32" spans="2:9" x14ac:dyDescent="0.25">
      <c r="B32" s="11" t="s">
        <v>19</v>
      </c>
      <c r="C32" s="12"/>
      <c r="D32" s="11"/>
      <c r="E32" s="12"/>
      <c r="F32" s="11"/>
      <c r="G32" s="2" t="s">
        <v>56</v>
      </c>
      <c r="H32" s="2" t="s">
        <v>65</v>
      </c>
      <c r="I32" s="1">
        <f>+F32*0.2</f>
        <v>0</v>
      </c>
    </row>
    <row r="33" spans="2:9" ht="54" x14ac:dyDescent="0.25">
      <c r="B33" s="14" t="s">
        <v>20</v>
      </c>
      <c r="C33" s="12"/>
      <c r="D33" s="11"/>
      <c r="E33" s="12"/>
      <c r="F33" s="11"/>
      <c r="G33" s="2" t="s">
        <v>56</v>
      </c>
      <c r="H33" s="2" t="s">
        <v>65</v>
      </c>
      <c r="I33" s="1">
        <f>+F33*0.2</f>
        <v>0</v>
      </c>
    </row>
    <row r="34" spans="2:9" x14ac:dyDescent="0.25">
      <c r="B34" s="11" t="s">
        <v>21</v>
      </c>
      <c r="C34" s="12"/>
      <c r="D34" s="11"/>
      <c r="E34" s="12"/>
      <c r="F34" s="11"/>
      <c r="G34" s="2" t="s">
        <v>55</v>
      </c>
      <c r="H34" s="2" t="s">
        <v>64</v>
      </c>
      <c r="I34" s="1">
        <f>+F34*0.1</f>
        <v>0</v>
      </c>
    </row>
    <row r="35" spans="2:9" x14ac:dyDescent="0.25">
      <c r="B35" s="11" t="s">
        <v>22</v>
      </c>
      <c r="C35" s="12"/>
      <c r="D35" s="11"/>
      <c r="E35" s="12"/>
      <c r="F35" s="11"/>
      <c r="G35" s="2" t="s">
        <v>56</v>
      </c>
      <c r="H35" s="2" t="s">
        <v>65</v>
      </c>
      <c r="I35" s="1">
        <f>+F35*0.2</f>
        <v>0</v>
      </c>
    </row>
    <row r="36" spans="2:9" ht="54" x14ac:dyDescent="0.25">
      <c r="B36" s="14" t="s">
        <v>23</v>
      </c>
      <c r="C36" s="12"/>
      <c r="D36" s="11"/>
      <c r="E36" s="12"/>
      <c r="F36" s="11"/>
      <c r="G36" s="2" t="s">
        <v>56</v>
      </c>
      <c r="H36" s="2" t="s">
        <v>68</v>
      </c>
      <c r="I36" s="1">
        <f>+F36*0.25</f>
        <v>0</v>
      </c>
    </row>
    <row r="37" spans="2:9" ht="36" x14ac:dyDescent="0.25">
      <c r="B37" s="14" t="s">
        <v>24</v>
      </c>
      <c r="C37" s="12"/>
      <c r="D37" s="11"/>
      <c r="E37" s="12"/>
      <c r="F37" s="11"/>
      <c r="G37" s="2" t="s">
        <v>56</v>
      </c>
      <c r="H37" s="2" t="s">
        <v>69</v>
      </c>
      <c r="I37" s="1">
        <f>+F37*0.3</f>
        <v>0</v>
      </c>
    </row>
    <row r="38" spans="2:9" ht="26.1" customHeight="1" x14ac:dyDescent="0.25">
      <c r="B38" s="11" t="s">
        <v>25</v>
      </c>
      <c r="C38" s="12"/>
      <c r="D38" s="11"/>
      <c r="E38" s="12"/>
      <c r="F38" s="11"/>
      <c r="G38" s="3" t="s">
        <v>57</v>
      </c>
      <c r="H38" s="2" t="s">
        <v>70</v>
      </c>
      <c r="I38" s="1">
        <f>+F38*0.01</f>
        <v>0</v>
      </c>
    </row>
    <row r="39" spans="2:9" x14ac:dyDescent="0.25">
      <c r="B39" s="23" t="s">
        <v>53</v>
      </c>
      <c r="C39" s="23" t="s">
        <v>91</v>
      </c>
      <c r="D39" s="23"/>
      <c r="E39" s="23"/>
      <c r="F39" s="23"/>
      <c r="G39" s="23" t="s">
        <v>89</v>
      </c>
      <c r="H39" s="23"/>
      <c r="I39" s="23"/>
    </row>
    <row r="40" spans="2:9" ht="72" x14ac:dyDescent="0.25">
      <c r="B40" s="23"/>
      <c r="C40" s="6" t="s">
        <v>92</v>
      </c>
      <c r="D40" s="6" t="s">
        <v>93</v>
      </c>
      <c r="E40" s="6" t="s">
        <v>94</v>
      </c>
      <c r="F40" s="6" t="s">
        <v>95</v>
      </c>
      <c r="G40" s="6" t="s">
        <v>75</v>
      </c>
      <c r="H40" s="6" t="s">
        <v>77</v>
      </c>
      <c r="I40" s="7" t="s">
        <v>78</v>
      </c>
    </row>
    <row r="41" spans="2:9" ht="20.25" x14ac:dyDescent="0.3">
      <c r="B41" s="15" t="s">
        <v>26</v>
      </c>
      <c r="C41" s="16"/>
      <c r="D41" s="16"/>
      <c r="E41" s="16"/>
      <c r="F41" s="16"/>
      <c r="G41" s="16"/>
      <c r="H41" s="16"/>
      <c r="I41" s="17"/>
    </row>
    <row r="42" spans="2:9" x14ac:dyDescent="0.25">
      <c r="B42" s="18" t="s">
        <v>27</v>
      </c>
      <c r="C42" s="19"/>
      <c r="D42" s="19"/>
      <c r="E42" s="19"/>
      <c r="F42" s="11"/>
      <c r="G42" s="11"/>
      <c r="H42" s="11"/>
      <c r="I42" s="13"/>
    </row>
    <row r="43" spans="2:9" x14ac:dyDescent="0.25">
      <c r="B43" s="11" t="s">
        <v>28</v>
      </c>
      <c r="C43" s="11"/>
      <c r="D43" s="11"/>
      <c r="E43" s="12"/>
      <c r="F43" s="11"/>
      <c r="G43" s="2" t="s">
        <v>55</v>
      </c>
      <c r="H43" s="2" t="s">
        <v>70</v>
      </c>
      <c r="I43" s="1">
        <f>+F43*0.01</f>
        <v>0</v>
      </c>
    </row>
    <row r="44" spans="2:9" x14ac:dyDescent="0.25">
      <c r="B44" s="11" t="s">
        <v>29</v>
      </c>
      <c r="C44" s="11"/>
      <c r="D44" s="11"/>
      <c r="E44" s="12"/>
      <c r="F44" s="11"/>
      <c r="G44" s="2" t="s">
        <v>55</v>
      </c>
      <c r="H44" s="2" t="s">
        <v>71</v>
      </c>
      <c r="I44" s="1">
        <f>+F44*0.02</f>
        <v>0</v>
      </c>
    </row>
    <row r="45" spans="2:9" x14ac:dyDescent="0.25">
      <c r="B45" s="11" t="s">
        <v>30</v>
      </c>
      <c r="C45" s="11"/>
      <c r="D45" s="11"/>
      <c r="E45" s="12"/>
      <c r="F45" s="11"/>
      <c r="G45" s="2" t="s">
        <v>55</v>
      </c>
      <c r="H45" s="2" t="s">
        <v>72</v>
      </c>
      <c r="I45" s="1">
        <f>+F45*0.03</f>
        <v>0</v>
      </c>
    </row>
    <row r="46" spans="2:9" x14ac:dyDescent="0.25">
      <c r="B46" s="11" t="s">
        <v>31</v>
      </c>
      <c r="C46" s="11"/>
      <c r="D46" s="11"/>
      <c r="E46" s="12"/>
      <c r="F46" s="11"/>
      <c r="G46" s="2" t="s">
        <v>55</v>
      </c>
      <c r="H46" s="2" t="s">
        <v>73</v>
      </c>
      <c r="I46" s="1">
        <f>+F46*0.04</f>
        <v>0</v>
      </c>
    </row>
    <row r="47" spans="2:9" x14ac:dyDescent="0.25">
      <c r="B47" s="5" t="s">
        <v>32</v>
      </c>
      <c r="C47" s="11"/>
      <c r="D47" s="11"/>
      <c r="E47" s="12"/>
      <c r="F47" s="11"/>
      <c r="G47" s="2" t="s">
        <v>56</v>
      </c>
      <c r="H47" s="2" t="s">
        <v>74</v>
      </c>
      <c r="I47" s="1">
        <f>+F47*0.4</f>
        <v>0</v>
      </c>
    </row>
    <row r="48" spans="2:9" ht="18" customHeight="1" x14ac:dyDescent="0.25">
      <c r="B48" s="23" t="s">
        <v>53</v>
      </c>
      <c r="C48" s="23" t="s">
        <v>91</v>
      </c>
      <c r="D48" s="23"/>
      <c r="E48" s="23"/>
      <c r="F48" s="23"/>
      <c r="G48" s="28" t="s">
        <v>89</v>
      </c>
      <c r="H48" s="29"/>
      <c r="I48" s="30"/>
    </row>
    <row r="49" spans="2:9" ht="72" x14ac:dyDescent="0.25">
      <c r="B49" s="23"/>
      <c r="C49" s="6" t="s">
        <v>92</v>
      </c>
      <c r="D49" s="6" t="s">
        <v>93</v>
      </c>
      <c r="E49" s="6" t="s">
        <v>94</v>
      </c>
      <c r="F49" s="6" t="s">
        <v>95</v>
      </c>
      <c r="G49" s="6" t="s">
        <v>75</v>
      </c>
      <c r="H49" s="6" t="s">
        <v>77</v>
      </c>
      <c r="I49" s="7" t="s">
        <v>78</v>
      </c>
    </row>
    <row r="50" spans="2:9" ht="20.25" x14ac:dyDescent="0.3">
      <c r="B50" s="15" t="s">
        <v>42</v>
      </c>
      <c r="C50" s="16"/>
      <c r="D50" s="16"/>
      <c r="E50" s="16"/>
      <c r="F50" s="16"/>
      <c r="G50" s="16"/>
      <c r="H50" s="16"/>
      <c r="I50" s="17"/>
    </row>
    <row r="51" spans="2:9" x14ac:dyDescent="0.25">
      <c r="B51" s="5" t="s">
        <v>27</v>
      </c>
      <c r="C51" s="11"/>
      <c r="D51" s="11"/>
      <c r="E51" s="12"/>
      <c r="F51" s="11"/>
      <c r="G51" s="2" t="s">
        <v>55</v>
      </c>
      <c r="H51" s="2" t="s">
        <v>72</v>
      </c>
      <c r="I51" s="1">
        <f>+F51*0.03</f>
        <v>0</v>
      </c>
    </row>
    <row r="52" spans="2:9" x14ac:dyDescent="0.25">
      <c r="B52" s="5" t="s">
        <v>33</v>
      </c>
      <c r="C52" s="11"/>
      <c r="D52" s="11"/>
      <c r="E52" s="12"/>
      <c r="F52" s="11"/>
      <c r="G52" s="2" t="s">
        <v>56</v>
      </c>
      <c r="H52" s="2" t="s">
        <v>66</v>
      </c>
      <c r="I52" s="1">
        <f>+F52*0.5</f>
        <v>0</v>
      </c>
    </row>
    <row r="53" spans="2:9" x14ac:dyDescent="0.25">
      <c r="B53" s="23" t="s">
        <v>53</v>
      </c>
      <c r="C53" s="23" t="s">
        <v>91</v>
      </c>
      <c r="D53" s="23"/>
      <c r="E53" s="23"/>
      <c r="F53" s="23"/>
      <c r="G53" s="23" t="s">
        <v>89</v>
      </c>
      <c r="H53" s="23"/>
      <c r="I53" s="23"/>
    </row>
    <row r="54" spans="2:9" ht="72" x14ac:dyDescent="0.25">
      <c r="B54" s="23"/>
      <c r="C54" s="6" t="s">
        <v>92</v>
      </c>
      <c r="D54" s="6" t="s">
        <v>93</v>
      </c>
      <c r="E54" s="6" t="s">
        <v>94</v>
      </c>
      <c r="F54" s="6" t="s">
        <v>95</v>
      </c>
      <c r="G54" s="6" t="s">
        <v>75</v>
      </c>
      <c r="H54" s="6" t="s">
        <v>77</v>
      </c>
      <c r="I54" s="7" t="s">
        <v>78</v>
      </c>
    </row>
    <row r="55" spans="2:9" ht="20.25" x14ac:dyDescent="0.3">
      <c r="B55" s="15" t="s">
        <v>34</v>
      </c>
      <c r="C55" s="16"/>
      <c r="D55" s="16"/>
      <c r="E55" s="16"/>
      <c r="F55" s="16"/>
      <c r="G55" s="16"/>
      <c r="H55" s="16"/>
      <c r="I55" s="17"/>
    </row>
    <row r="56" spans="2:9" ht="36" x14ac:dyDescent="0.25">
      <c r="B56" s="20" t="s">
        <v>35</v>
      </c>
      <c r="C56" s="11"/>
      <c r="D56" s="11" t="s">
        <v>54</v>
      </c>
      <c r="E56" s="11"/>
      <c r="F56" s="11"/>
      <c r="G56" s="11"/>
      <c r="H56" s="11"/>
      <c r="I56" s="13"/>
    </row>
    <row r="57" spans="2:9" x14ac:dyDescent="0.25">
      <c r="B57" s="11" t="s">
        <v>36</v>
      </c>
      <c r="C57" s="11"/>
      <c r="D57" s="11" t="s">
        <v>54</v>
      </c>
      <c r="E57" s="12"/>
      <c r="F57" s="11"/>
      <c r="G57" s="2" t="s">
        <v>55</v>
      </c>
      <c r="H57" s="2" t="s">
        <v>70</v>
      </c>
      <c r="I57" s="1">
        <f>+F57*0.01</f>
        <v>0</v>
      </c>
    </row>
    <row r="58" spans="2:9" x14ac:dyDescent="0.25">
      <c r="B58" s="11" t="s">
        <v>37</v>
      </c>
      <c r="C58" s="11"/>
      <c r="D58" s="11" t="s">
        <v>54</v>
      </c>
      <c r="E58" s="12"/>
      <c r="F58" s="11"/>
      <c r="G58" s="2" t="s">
        <v>55</v>
      </c>
      <c r="H58" s="2" t="s">
        <v>71</v>
      </c>
      <c r="I58" s="1">
        <f>+F58*0.02</f>
        <v>0</v>
      </c>
    </row>
    <row r="59" spans="2:9" x14ac:dyDescent="0.25">
      <c r="B59" s="11" t="s">
        <v>38</v>
      </c>
      <c r="C59" s="11"/>
      <c r="D59" s="11"/>
      <c r="E59" s="12"/>
      <c r="F59" s="11"/>
      <c r="G59" s="2" t="s">
        <v>55</v>
      </c>
      <c r="H59" s="2" t="s">
        <v>73</v>
      </c>
      <c r="I59" s="1">
        <f>+F59*0.03</f>
        <v>0</v>
      </c>
    </row>
    <row r="60" spans="2:9" x14ac:dyDescent="0.25">
      <c r="B60" s="5" t="s">
        <v>39</v>
      </c>
      <c r="C60" s="11"/>
      <c r="D60" s="11"/>
      <c r="E60" s="12"/>
      <c r="F60" s="11"/>
      <c r="G60" s="2" t="s">
        <v>56</v>
      </c>
      <c r="H60" s="2" t="s">
        <v>66</v>
      </c>
      <c r="I60" s="1">
        <f>+F60*0.5</f>
        <v>0</v>
      </c>
    </row>
    <row r="61" spans="2:9" x14ac:dyDescent="0.25">
      <c r="B61" s="5" t="s">
        <v>40</v>
      </c>
      <c r="C61" s="11"/>
      <c r="D61" s="11"/>
      <c r="E61" s="12"/>
      <c r="F61" s="11"/>
      <c r="G61" s="2" t="s">
        <v>56</v>
      </c>
      <c r="H61" s="2" t="s">
        <v>65</v>
      </c>
      <c r="I61" s="1">
        <f>+F61*0.2</f>
        <v>0</v>
      </c>
    </row>
    <row r="62" spans="2:9" x14ac:dyDescent="0.25">
      <c r="B62" s="23" t="s">
        <v>53</v>
      </c>
      <c r="C62" s="23" t="s">
        <v>91</v>
      </c>
      <c r="D62" s="23"/>
      <c r="E62" s="23"/>
      <c r="F62" s="23"/>
      <c r="G62" s="23" t="s">
        <v>89</v>
      </c>
      <c r="H62" s="23"/>
      <c r="I62" s="23"/>
    </row>
    <row r="63" spans="2:9" ht="72" x14ac:dyDescent="0.25">
      <c r="B63" s="23"/>
      <c r="C63" s="6" t="s">
        <v>92</v>
      </c>
      <c r="D63" s="6" t="s">
        <v>93</v>
      </c>
      <c r="E63" s="6" t="s">
        <v>94</v>
      </c>
      <c r="F63" s="6" t="s">
        <v>95</v>
      </c>
      <c r="G63" s="6" t="s">
        <v>75</v>
      </c>
      <c r="H63" s="6" t="s">
        <v>77</v>
      </c>
      <c r="I63" s="7" t="s">
        <v>78</v>
      </c>
    </row>
    <row r="64" spans="2:9" ht="20.25" x14ac:dyDescent="0.3">
      <c r="B64" s="15" t="s">
        <v>41</v>
      </c>
      <c r="C64" s="16"/>
      <c r="D64" s="16"/>
      <c r="E64" s="16"/>
      <c r="F64" s="16"/>
      <c r="G64" s="16"/>
      <c r="H64" s="16"/>
      <c r="I64" s="17"/>
    </row>
    <row r="65" spans="2:9" x14ac:dyDescent="0.25">
      <c r="B65" s="5" t="s">
        <v>27</v>
      </c>
      <c r="C65" s="11"/>
      <c r="D65" s="11"/>
      <c r="E65" s="12"/>
      <c r="F65" s="11"/>
      <c r="G65" s="12"/>
      <c r="H65" s="12"/>
      <c r="I65" s="13"/>
    </row>
    <row r="66" spans="2:9" x14ac:dyDescent="0.25">
      <c r="B66" s="11" t="s">
        <v>36</v>
      </c>
      <c r="C66" s="11"/>
      <c r="D66" s="11"/>
      <c r="E66" s="12"/>
      <c r="F66" s="11"/>
      <c r="G66" s="2" t="s">
        <v>55</v>
      </c>
      <c r="H66" s="2" t="s">
        <v>70</v>
      </c>
      <c r="I66" s="1">
        <f>+F66*0.01</f>
        <v>0</v>
      </c>
    </row>
    <row r="67" spans="2:9" x14ac:dyDescent="0.25">
      <c r="B67" s="11" t="s">
        <v>37</v>
      </c>
      <c r="C67" s="11"/>
      <c r="D67" s="11"/>
      <c r="E67" s="12"/>
      <c r="F67" s="11"/>
      <c r="G67" s="2" t="s">
        <v>55</v>
      </c>
      <c r="H67" s="2" t="s">
        <v>71</v>
      </c>
      <c r="I67" s="1">
        <f>+F67*0.02</f>
        <v>0</v>
      </c>
    </row>
    <row r="68" spans="2:9" x14ac:dyDescent="0.25">
      <c r="B68" s="11" t="s">
        <v>43</v>
      </c>
      <c r="C68" s="11"/>
      <c r="D68" s="11"/>
      <c r="E68" s="12"/>
      <c r="F68" s="11"/>
      <c r="G68" s="2" t="s">
        <v>55</v>
      </c>
      <c r="H68" s="2" t="s">
        <v>72</v>
      </c>
      <c r="I68" s="1">
        <f>+F68*0.03</f>
        <v>0</v>
      </c>
    </row>
    <row r="69" spans="2:9" x14ac:dyDescent="0.25">
      <c r="B69" s="11" t="s">
        <v>44</v>
      </c>
      <c r="C69" s="11"/>
      <c r="D69" s="11"/>
      <c r="E69" s="12"/>
      <c r="F69" s="11"/>
      <c r="G69" s="2" t="s">
        <v>55</v>
      </c>
      <c r="H69" s="2" t="s">
        <v>67</v>
      </c>
      <c r="I69" s="1">
        <f>+F69*0.05</f>
        <v>0</v>
      </c>
    </row>
    <row r="70" spans="2:9" x14ac:dyDescent="0.25">
      <c r="B70" s="11" t="s">
        <v>45</v>
      </c>
      <c r="C70" s="11"/>
      <c r="D70" s="11"/>
      <c r="E70" s="12"/>
      <c r="F70" s="11"/>
      <c r="G70" s="2" t="s">
        <v>55</v>
      </c>
      <c r="H70" s="2" t="s">
        <v>64</v>
      </c>
      <c r="I70" s="1">
        <f>+F70*0.1</f>
        <v>0</v>
      </c>
    </row>
    <row r="71" spans="2:9" x14ac:dyDescent="0.25">
      <c r="B71" s="5" t="s">
        <v>39</v>
      </c>
      <c r="C71" s="11"/>
      <c r="D71" s="11"/>
      <c r="E71" s="12"/>
      <c r="F71" s="11"/>
      <c r="G71" s="2" t="s">
        <v>56</v>
      </c>
      <c r="H71" s="2" t="s">
        <v>65</v>
      </c>
      <c r="I71" s="1">
        <f>+F71*0.2</f>
        <v>0</v>
      </c>
    </row>
    <row r="72" spans="2:9" ht="18" customHeight="1" x14ac:dyDescent="0.25">
      <c r="B72" s="23" t="s">
        <v>53</v>
      </c>
      <c r="C72" s="23" t="s">
        <v>91</v>
      </c>
      <c r="D72" s="23"/>
      <c r="E72" s="23"/>
      <c r="F72" s="23"/>
      <c r="G72" s="23" t="s">
        <v>89</v>
      </c>
      <c r="H72" s="23"/>
      <c r="I72" s="23"/>
    </row>
    <row r="73" spans="2:9" ht="72" x14ac:dyDescent="0.25">
      <c r="B73" s="23"/>
      <c r="C73" s="6" t="s">
        <v>92</v>
      </c>
      <c r="D73" s="6" t="s">
        <v>93</v>
      </c>
      <c r="E73" s="6" t="s">
        <v>94</v>
      </c>
      <c r="F73" s="6" t="s">
        <v>95</v>
      </c>
      <c r="G73" s="6" t="s">
        <v>75</v>
      </c>
      <c r="H73" s="6" t="s">
        <v>77</v>
      </c>
      <c r="I73" s="7" t="s">
        <v>78</v>
      </c>
    </row>
    <row r="74" spans="2:9" ht="20.25" x14ac:dyDescent="0.3">
      <c r="B74" s="15" t="s">
        <v>46</v>
      </c>
      <c r="C74" s="16"/>
      <c r="D74" s="16"/>
      <c r="E74" s="16"/>
      <c r="F74" s="16"/>
      <c r="G74" s="16"/>
      <c r="H74" s="16"/>
      <c r="I74" s="17"/>
    </row>
    <row r="75" spans="2:9" x14ac:dyDescent="0.25">
      <c r="B75" s="5" t="s">
        <v>47</v>
      </c>
      <c r="C75" s="11"/>
      <c r="D75" s="11"/>
      <c r="E75" s="12"/>
      <c r="F75" s="11"/>
      <c r="G75" s="2" t="s">
        <v>55</v>
      </c>
      <c r="H75" s="2" t="s">
        <v>64</v>
      </c>
      <c r="I75" s="1">
        <f>+F75*0.1</f>
        <v>0</v>
      </c>
    </row>
    <row r="76" spans="2:9" x14ac:dyDescent="0.25">
      <c r="E76" s="21"/>
      <c r="G76" s="21"/>
      <c r="H76" s="21"/>
    </row>
    <row r="77" spans="2:9" x14ac:dyDescent="0.25">
      <c r="B77" s="25" t="s">
        <v>85</v>
      </c>
      <c r="C77" s="25"/>
      <c r="D77" s="25"/>
      <c r="E77" s="25"/>
      <c r="F77" s="25"/>
      <c r="G77" s="25"/>
      <c r="H77" s="25"/>
      <c r="I77" s="13"/>
    </row>
    <row r="78" spans="2:9" x14ac:dyDescent="0.25">
      <c r="E78" s="21"/>
      <c r="G78" s="21"/>
      <c r="H78" s="21"/>
    </row>
    <row r="79" spans="2:9" x14ac:dyDescent="0.25">
      <c r="B79" s="4" t="s">
        <v>96</v>
      </c>
    </row>
    <row r="80" spans="2:9" x14ac:dyDescent="0.25">
      <c r="B80" s="4" t="s">
        <v>88</v>
      </c>
    </row>
    <row r="82" spans="2:2" x14ac:dyDescent="0.25">
      <c r="B82" s="4" t="s">
        <v>87</v>
      </c>
    </row>
    <row r="84" spans="2:2" x14ac:dyDescent="0.25">
      <c r="B84" s="4" t="s">
        <v>86</v>
      </c>
    </row>
    <row r="87" spans="2:2" x14ac:dyDescent="0.25">
      <c r="B87" s="4" t="s">
        <v>97</v>
      </c>
    </row>
  </sheetData>
  <sheetProtection algorithmName="SHA-512" hashValue="7Qp91AkU9oGhmV2Ytz3+WOlX4j5g70YjjFuMReQhub5IlfauBdCHs5DB5BmWv+baPaUswwQXZwXB2bk7egtDXQ==" saltValue="aBrPin2lt9dn2qKPfop0YA==" spinCount="100000" sheet="1" scenarios="1"/>
  <mergeCells count="26">
    <mergeCell ref="B39:B40"/>
    <mergeCell ref="C39:F39"/>
    <mergeCell ref="G39:I39"/>
    <mergeCell ref="G53:I53"/>
    <mergeCell ref="B72:B73"/>
    <mergeCell ref="C72:F72"/>
    <mergeCell ref="G72:I72"/>
    <mergeCell ref="G48:I48"/>
    <mergeCell ref="B53:B54"/>
    <mergeCell ref="C53:F53"/>
    <mergeCell ref="B62:B63"/>
    <mergeCell ref="C62:F62"/>
    <mergeCell ref="G62:I62"/>
    <mergeCell ref="B3:I3"/>
    <mergeCell ref="B77:H77"/>
    <mergeCell ref="C4:I4"/>
    <mergeCell ref="C5:I5"/>
    <mergeCell ref="C6:I6"/>
    <mergeCell ref="C7:I7"/>
    <mergeCell ref="C8:I8"/>
    <mergeCell ref="B9:I9"/>
    <mergeCell ref="B10:B11"/>
    <mergeCell ref="C10:F10"/>
    <mergeCell ref="G10:I10"/>
    <mergeCell ref="B48:B49"/>
    <mergeCell ref="C48:F48"/>
  </mergeCells>
  <pageMargins left="0.7" right="0.7" top="0.75" bottom="0.75" header="0.3" footer="0.3"/>
  <pageSetup paperSize="9" scale="40" orientation="portrait" verticalDpi="0" r:id="rId1"/>
  <ignoredErrors>
    <ignoredError sqref="I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türmob</cp:lastModifiedBy>
  <cp:lastPrinted>2020-07-28T12:48:18Z</cp:lastPrinted>
  <dcterms:created xsi:type="dcterms:W3CDTF">2020-07-22T14:18:01Z</dcterms:created>
  <dcterms:modified xsi:type="dcterms:W3CDTF">2020-07-30T10:00:41Z</dcterms:modified>
</cp:coreProperties>
</file>